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<sst xmlns="http://schemas.openxmlformats.org/spreadsheetml/2006/main" count="38" uniqueCount="35">
  <si>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</si>
  <si>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</si>
  <si>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</si>
  <si>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</si>
  <si>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</si>
  <si>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</si>
  <si>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</si>
  <si>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</si>
  <si>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</si>
  <si>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</si>
  <si>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</si>
  <si>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</si>
  <si>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</si>
  <si>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</si>
  <si>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</si>
  <si>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</si>
  <si>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</si>
  <si>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</si>
  <si>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</si>
  <si>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</si>
  <si>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</si>
  <si>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</si>
  <si>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</si>
  <si>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</si>
  <si>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</si>
  <si>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</si>
  <si>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</si>
  <si>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</si>
  <si>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</si>
  <si>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</si>
  <si>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</si>
  <si>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Total suma contractata Ianuarie-Februarie 2023</t>
  </si>
  <si>
    <t>29.12.2022</t>
  </si>
  <si>
    <t>Director general</t>
  </si>
  <si>
    <t xml:space="preserve">Lista furnizorilor de analize medicale de laborator din judetul Dambovita si sumele repartizate pentru perioada Ianuarie-Februarie  2023,utilizand criteriile din anexa 19 la Ordinul MS/CNAS nr. 1.068/627/2021,cu completarile si modificarile ulterioare, si punctajul obtinut de furnizori la reevaluarea din luna aprilie 2022, actualizat  la zi, cu ocazia repartizarii creditelor de angajament ,conform Filei de Buget a CNAS nr. P  9.925 /22.12.2022  inregistrata la CAS Dambovita la nr. 10.812/23.12.2022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</si>
</sst>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 vertical="justify"/>
    </xf>
    <xf numFmtId="0" fontId="4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33" borderId="1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3" fontId="4" fillId="35" borderId="15" xfId="0" applyNumberFormat="1" applyFont="1" applyFill="1" applyBorder="1" applyAlignment="1">
      <alignment horizontal="right" vertical="top" wrapText="1"/>
    </xf>
    <xf numFmtId="4" fontId="4" fillId="36" borderId="15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4" fontId="4" fillId="35" borderId="14" xfId="0" applyNumberFormat="1" applyFont="1" applyFill="1" applyBorder="1" applyAlignment="1">
      <alignment vertical="top" wrapText="1"/>
    </xf>
    <xf numFmtId="2" fontId="4" fillId="36" borderId="14" xfId="0" applyNumberFormat="1" applyFont="1" applyFill="1" applyBorder="1" applyAlignment="1">
      <alignment vertical="top" wrapText="1"/>
    </xf>
    <xf numFmtId="0" fontId="4" fillId="34" borderId="14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justify"/>
    </xf>
    <xf numFmtId="4" fontId="4" fillId="0" borderId="13" xfId="0" applyNumberFormat="1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justify"/>
    </xf>
    <xf numFmtId="4" fontId="4" fillId="0" borderId="13" xfId="0" applyNumberFormat="1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8" xfId="0" applyNumberFormat="1" applyFont="1" applyFill="1" applyBorder="1" applyAlignment="1">
      <alignment horizontal="center" vertical="justify"/>
    </xf>
    <xf numFmtId="1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7"/>
  <sheetViews>
    <sheetView showGridLines="0" tabSelected="1" zoomScalePageLayoutView="0" workbookViewId="0" topLeftCell="A10">
      <selection activeCell="I37" sqref="I36:I37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7" width="9.00390625" style="2" customWidth="1"/>
    <col min="8" max="8" width="12.7109375" style="2" customWidth="1"/>
    <col min="9" max="16384" width="9.140625" style="1" customWidth="1"/>
  </cols>
  <sheetData>
    <row r="1" spans="1:11" ht="12.75">
      <c r="A1" s="17" t="s">
        <v>24</v>
      </c>
      <c r="B1" s="18"/>
      <c r="C1" s="18"/>
      <c r="D1" s="18"/>
      <c r="E1" s="19"/>
      <c r="F1" s="19"/>
      <c r="G1" s="19"/>
      <c r="H1" s="19"/>
      <c r="I1" s="17"/>
      <c r="J1" s="17"/>
      <c r="K1" s="17"/>
    </row>
    <row r="2" spans="1:11" ht="12.75">
      <c r="A2" s="17"/>
      <c r="B2" s="18"/>
      <c r="C2" s="18"/>
      <c r="D2" s="18"/>
      <c r="E2" s="19"/>
      <c r="F2" s="19"/>
      <c r="G2" s="19"/>
      <c r="H2" s="19"/>
      <c r="I2" s="17"/>
      <c r="J2" s="17"/>
      <c r="K2" s="17"/>
    </row>
    <row r="3" spans="1:11" ht="12.75">
      <c r="A3" s="17"/>
      <c r="B3" s="18"/>
      <c r="C3" s="18"/>
      <c r="D3" s="18"/>
      <c r="E3" s="19"/>
      <c r="F3" s="19"/>
      <c r="G3" s="19"/>
      <c r="H3" s="19"/>
      <c r="I3" s="17"/>
      <c r="J3" s="17"/>
      <c r="K3" s="17"/>
    </row>
    <row r="4" spans="1:11" ht="12.75">
      <c r="A4" s="17"/>
      <c r="B4" s="18"/>
      <c r="C4" s="18"/>
      <c r="D4" s="18"/>
      <c r="E4" s="19"/>
      <c r="F4" s="19"/>
      <c r="G4" s="19"/>
      <c r="H4" s="19"/>
      <c r="I4" s="17"/>
      <c r="J4" s="17"/>
      <c r="K4" s="17"/>
    </row>
    <row r="5" spans="1:11" ht="12.75" customHeight="1">
      <c r="A5" s="44" t="s">
        <v>34</v>
      </c>
      <c r="B5" s="44"/>
      <c r="C5" s="44"/>
      <c r="D5" s="44"/>
      <c r="E5" s="44"/>
      <c r="F5" s="44"/>
      <c r="G5" s="44"/>
      <c r="H5" s="44"/>
      <c r="I5" s="45"/>
      <c r="J5" s="17"/>
      <c r="K5" s="17"/>
    </row>
    <row r="6" spans="1:11" ht="34.5" customHeight="1">
      <c r="A6" s="44"/>
      <c r="B6" s="44"/>
      <c r="C6" s="44"/>
      <c r="D6" s="44"/>
      <c r="E6" s="44"/>
      <c r="F6" s="44"/>
      <c r="G6" s="44"/>
      <c r="H6" s="44"/>
      <c r="I6" s="45"/>
      <c r="J6" s="20"/>
      <c r="K6" s="20"/>
    </row>
    <row r="7" spans="1:11" s="4" customFormat="1" ht="18.75" customHeight="1">
      <c r="A7" s="54" t="s">
        <v>0</v>
      </c>
      <c r="B7" s="61" t="s">
        <v>31</v>
      </c>
      <c r="C7" s="57">
        <v>1</v>
      </c>
      <c r="D7" s="58"/>
      <c r="E7" s="57">
        <v>2</v>
      </c>
      <c r="F7" s="63"/>
      <c r="G7" s="63"/>
      <c r="H7" s="58"/>
      <c r="I7" s="21"/>
      <c r="J7" s="21"/>
      <c r="K7" s="21"/>
    </row>
    <row r="8" spans="1:11" s="4" customFormat="1" ht="24.75" customHeight="1">
      <c r="A8" s="55"/>
      <c r="B8" s="62"/>
      <c r="C8" s="59" t="s">
        <v>15</v>
      </c>
      <c r="D8" s="60"/>
      <c r="E8" s="59" t="s">
        <v>14</v>
      </c>
      <c r="F8" s="64"/>
      <c r="G8" s="64"/>
      <c r="H8" s="60"/>
      <c r="I8" s="21"/>
      <c r="J8" s="21"/>
      <c r="K8" s="21"/>
    </row>
    <row r="9" spans="1:11" s="6" customFormat="1" ht="12.75" customHeight="1">
      <c r="A9" s="55"/>
      <c r="B9" s="22"/>
      <c r="C9" s="8"/>
      <c r="D9" s="7">
        <v>0.5</v>
      </c>
      <c r="E9" s="8"/>
      <c r="F9" s="9">
        <v>0.25</v>
      </c>
      <c r="G9" s="10"/>
      <c r="H9" s="11">
        <v>0.25</v>
      </c>
      <c r="I9" s="23"/>
      <c r="J9" s="23"/>
      <c r="K9" s="23"/>
    </row>
    <row r="10" spans="1:11" s="4" customFormat="1" ht="14.25" customHeight="1">
      <c r="A10" s="56"/>
      <c r="B10" s="24">
        <v>1531225</v>
      </c>
      <c r="C10" s="25" t="s">
        <v>2</v>
      </c>
      <c r="D10" s="25" t="s">
        <v>4</v>
      </c>
      <c r="E10" s="25" t="s">
        <v>1</v>
      </c>
      <c r="F10" s="25" t="s">
        <v>4</v>
      </c>
      <c r="G10" s="26" t="s">
        <v>1</v>
      </c>
      <c r="H10" s="26" t="s">
        <v>4</v>
      </c>
      <c r="I10" s="21"/>
      <c r="J10" s="21"/>
      <c r="K10" s="21"/>
    </row>
    <row r="11" spans="1:11" s="4" customFormat="1" ht="12.75" customHeight="1">
      <c r="A11" s="27"/>
      <c r="B11" s="28"/>
      <c r="C11" s="25"/>
      <c r="D11" s="25"/>
      <c r="E11" s="46" t="s">
        <v>17</v>
      </c>
      <c r="F11" s="47"/>
      <c r="G11" s="48" t="s">
        <v>18</v>
      </c>
      <c r="H11" s="49"/>
      <c r="I11" s="21"/>
      <c r="J11" s="21"/>
      <c r="K11" s="21"/>
    </row>
    <row r="12" spans="1:11" s="5" customFormat="1" ht="11.25" customHeight="1">
      <c r="A12" s="29"/>
      <c r="B12" s="28"/>
      <c r="C12" s="30"/>
      <c r="D12" s="30">
        <v>765612.5</v>
      </c>
      <c r="E12" s="50">
        <v>382806.25</v>
      </c>
      <c r="F12" s="51"/>
      <c r="G12" s="52">
        <v>382806.25</v>
      </c>
      <c r="H12" s="53"/>
      <c r="I12" s="31"/>
      <c r="J12" s="31"/>
      <c r="K12" s="31"/>
    </row>
    <row r="13" spans="1:11" ht="12.75">
      <c r="A13" s="32" t="s">
        <v>19</v>
      </c>
      <c r="B13" s="33">
        <f>D13+F13+H13</f>
        <v>231108.712168</v>
      </c>
      <c r="C13" s="34">
        <v>1776</v>
      </c>
      <c r="D13" s="35">
        <f aca="true" t="shared" si="0" ref="D13:D24">C13*$D$26</f>
        <v>160624.269168</v>
      </c>
      <c r="E13" s="36">
        <v>139</v>
      </c>
      <c r="F13" s="37">
        <f aca="true" t="shared" si="1" ref="F13:F24">ROUND($E$26*E13,2)</f>
        <v>38839.47</v>
      </c>
      <c r="G13" s="38">
        <v>614</v>
      </c>
      <c r="H13" s="37">
        <f aca="true" t="shared" si="2" ref="H13:H24">ROUND($G$26*G13,3)</f>
        <v>31644.973</v>
      </c>
      <c r="I13" s="17"/>
      <c r="J13" s="17"/>
      <c r="K13" s="17"/>
    </row>
    <row r="14" spans="1:11" ht="12.75">
      <c r="A14" s="32" t="s">
        <v>10</v>
      </c>
      <c r="B14" s="33">
        <f aca="true" t="shared" si="3" ref="B14:B24">D14+F14+H14</f>
        <v>139436.2678781</v>
      </c>
      <c r="C14" s="34">
        <v>691.7</v>
      </c>
      <c r="D14" s="35">
        <f t="shared" si="0"/>
        <v>62558.4498781</v>
      </c>
      <c r="E14" s="36">
        <v>132</v>
      </c>
      <c r="F14" s="37">
        <f t="shared" si="1"/>
        <v>36883.52</v>
      </c>
      <c r="G14" s="38">
        <v>776</v>
      </c>
      <c r="H14" s="37">
        <f t="shared" si="2"/>
        <v>39994.298</v>
      </c>
      <c r="I14" s="17"/>
      <c r="J14" s="17"/>
      <c r="K14" s="17"/>
    </row>
    <row r="15" spans="1:11" ht="14.25" customHeight="1">
      <c r="A15" s="32" t="s">
        <v>23</v>
      </c>
      <c r="B15" s="33">
        <f t="shared" si="3"/>
        <v>174847.88498698</v>
      </c>
      <c r="C15" s="34">
        <v>1169.86</v>
      </c>
      <c r="D15" s="35">
        <f t="shared" si="0"/>
        <v>105804.00198697999</v>
      </c>
      <c r="E15" s="36">
        <v>132</v>
      </c>
      <c r="F15" s="37">
        <f t="shared" si="1"/>
        <v>36883.52</v>
      </c>
      <c r="G15" s="38">
        <v>624</v>
      </c>
      <c r="H15" s="37">
        <f t="shared" si="2"/>
        <v>32160.363</v>
      </c>
      <c r="I15" s="17"/>
      <c r="J15" s="17"/>
      <c r="K15" s="17"/>
    </row>
    <row r="16" spans="1:11" ht="12.75">
      <c r="A16" s="32" t="s">
        <v>7</v>
      </c>
      <c r="B16" s="33">
        <f>D16+F16+H16</f>
        <v>220399.43040759</v>
      </c>
      <c r="C16" s="34">
        <v>1228.63</v>
      </c>
      <c r="D16" s="35">
        <f t="shared" si="0"/>
        <v>111119.25440759001</v>
      </c>
      <c r="E16" s="36">
        <v>155</v>
      </c>
      <c r="F16" s="37">
        <f t="shared" si="1"/>
        <v>43310.2</v>
      </c>
      <c r="G16" s="38">
        <v>1280</v>
      </c>
      <c r="H16" s="37">
        <f t="shared" si="2"/>
        <v>65969.976</v>
      </c>
      <c r="I16" s="17"/>
      <c r="J16" s="17"/>
      <c r="K16" s="17"/>
    </row>
    <row r="17" spans="1:11" ht="12.75">
      <c r="A17" s="32" t="s">
        <v>8</v>
      </c>
      <c r="B17" s="33">
        <f t="shared" si="3"/>
        <v>78946.44524753</v>
      </c>
      <c r="C17" s="34">
        <v>441.21</v>
      </c>
      <c r="D17" s="35">
        <f t="shared" si="0"/>
        <v>39903.73524753</v>
      </c>
      <c r="E17" s="36">
        <v>76</v>
      </c>
      <c r="F17" s="37">
        <f t="shared" si="1"/>
        <v>21235.97</v>
      </c>
      <c r="G17" s="38">
        <v>345.5</v>
      </c>
      <c r="H17" s="37">
        <f t="shared" si="2"/>
        <v>17806.74</v>
      </c>
      <c r="I17" s="17"/>
      <c r="J17" s="17"/>
      <c r="K17" s="17"/>
    </row>
    <row r="18" spans="1:11" ht="12.75">
      <c r="A18" s="32" t="s">
        <v>12</v>
      </c>
      <c r="B18" s="33">
        <f t="shared" si="3"/>
        <v>79418.3580252</v>
      </c>
      <c r="C18" s="34">
        <v>316.4</v>
      </c>
      <c r="D18" s="35">
        <f t="shared" si="0"/>
        <v>28615.720025199997</v>
      </c>
      <c r="E18" s="36">
        <v>112</v>
      </c>
      <c r="F18" s="37">
        <f t="shared" si="1"/>
        <v>31295.11</v>
      </c>
      <c r="G18" s="38">
        <v>378.5</v>
      </c>
      <c r="H18" s="37">
        <f t="shared" si="2"/>
        <v>19507.528</v>
      </c>
      <c r="I18" s="17"/>
      <c r="J18" s="17"/>
      <c r="K18" s="17"/>
    </row>
    <row r="19" spans="1:11" ht="12.75">
      <c r="A19" s="32" t="s">
        <v>9</v>
      </c>
      <c r="B19" s="33">
        <f t="shared" si="3"/>
        <v>135199.37836122</v>
      </c>
      <c r="C19" s="34">
        <v>757.54</v>
      </c>
      <c r="D19" s="35">
        <f t="shared" si="0"/>
        <v>68513.12436121999</v>
      </c>
      <c r="E19" s="36">
        <v>116</v>
      </c>
      <c r="F19" s="37">
        <f t="shared" si="1"/>
        <v>32412.79</v>
      </c>
      <c r="G19" s="38">
        <v>665</v>
      </c>
      <c r="H19" s="37">
        <f t="shared" si="2"/>
        <v>34273.464</v>
      </c>
      <c r="I19" s="17"/>
      <c r="J19" s="17"/>
      <c r="K19" s="17"/>
    </row>
    <row r="20" spans="1:11" ht="12.75">
      <c r="A20" s="32" t="s">
        <v>6</v>
      </c>
      <c r="B20" s="33">
        <f t="shared" si="3"/>
        <v>92692.09948405</v>
      </c>
      <c r="C20" s="34">
        <v>410.85</v>
      </c>
      <c r="D20" s="35">
        <f t="shared" si="0"/>
        <v>37157.928484050004</v>
      </c>
      <c r="E20" s="36">
        <v>89</v>
      </c>
      <c r="F20" s="37">
        <f t="shared" si="1"/>
        <v>24868.44</v>
      </c>
      <c r="G20" s="38">
        <v>595</v>
      </c>
      <c r="H20" s="37">
        <f t="shared" si="2"/>
        <v>30665.731</v>
      </c>
      <c r="I20" s="17"/>
      <c r="J20" s="17"/>
      <c r="K20" s="17"/>
    </row>
    <row r="21" spans="1:11" ht="12.75">
      <c r="A21" s="32" t="s">
        <v>20</v>
      </c>
      <c r="B21" s="33">
        <f t="shared" si="3"/>
        <v>103487.15678004001</v>
      </c>
      <c r="C21" s="34">
        <v>238.28</v>
      </c>
      <c r="D21" s="35">
        <f t="shared" si="0"/>
        <v>21550.42278004</v>
      </c>
      <c r="E21" s="36">
        <v>130</v>
      </c>
      <c r="F21" s="37">
        <f t="shared" si="1"/>
        <v>36324.68</v>
      </c>
      <c r="G21" s="38">
        <v>885</v>
      </c>
      <c r="H21" s="37">
        <f t="shared" si="2"/>
        <v>45612.054</v>
      </c>
      <c r="I21" s="17"/>
      <c r="J21" s="17"/>
      <c r="K21" s="17"/>
    </row>
    <row r="22" spans="1:11" ht="12.75">
      <c r="A22" s="32" t="s">
        <v>26</v>
      </c>
      <c r="B22" s="33">
        <f t="shared" si="3"/>
        <v>89840.6538612</v>
      </c>
      <c r="C22" s="34">
        <v>368.4</v>
      </c>
      <c r="D22" s="35">
        <f t="shared" si="0"/>
        <v>33318.682861199995</v>
      </c>
      <c r="E22" s="36">
        <v>106</v>
      </c>
      <c r="F22" s="37">
        <f t="shared" si="1"/>
        <v>29618.59</v>
      </c>
      <c r="G22" s="38">
        <v>522</v>
      </c>
      <c r="H22" s="37">
        <f t="shared" si="2"/>
        <v>26903.381</v>
      </c>
      <c r="I22" s="17"/>
      <c r="J22" s="17"/>
      <c r="K22" s="17"/>
    </row>
    <row r="23" spans="1:11" ht="12.75">
      <c r="A23" s="32" t="s">
        <v>22</v>
      </c>
      <c r="B23" s="33">
        <f t="shared" si="3"/>
        <v>86130.1725812</v>
      </c>
      <c r="C23" s="34">
        <v>408.4</v>
      </c>
      <c r="D23" s="35">
        <f t="shared" si="0"/>
        <v>36936.3465812</v>
      </c>
      <c r="E23" s="36">
        <v>102</v>
      </c>
      <c r="F23" s="37">
        <f t="shared" si="1"/>
        <v>28500.9</v>
      </c>
      <c r="G23" s="38">
        <v>401.5</v>
      </c>
      <c r="H23" s="37">
        <f t="shared" si="2"/>
        <v>20692.926</v>
      </c>
      <c r="I23" s="17"/>
      <c r="J23" s="17"/>
      <c r="K23" s="17"/>
    </row>
    <row r="24" spans="1:11" ht="12.75">
      <c r="A24" s="32" t="s">
        <v>25</v>
      </c>
      <c r="B24" s="33">
        <f t="shared" si="3"/>
        <v>99718.452194</v>
      </c>
      <c r="C24" s="34">
        <v>658</v>
      </c>
      <c r="D24" s="35">
        <f t="shared" si="0"/>
        <v>59510.568194</v>
      </c>
      <c r="E24" s="36">
        <v>81</v>
      </c>
      <c r="F24" s="37">
        <f t="shared" si="1"/>
        <v>22633.07</v>
      </c>
      <c r="G24" s="38">
        <v>341</v>
      </c>
      <c r="H24" s="37">
        <f t="shared" si="2"/>
        <v>17574.814</v>
      </c>
      <c r="I24" s="17"/>
      <c r="J24" s="17"/>
      <c r="K24" s="17"/>
    </row>
    <row r="25" spans="1:11" ht="14.25" customHeight="1">
      <c r="A25" s="39" t="s">
        <v>5</v>
      </c>
      <c r="B25" s="16">
        <f aca="true" t="shared" si="4" ref="B25:H25">SUM(B13:B24)</f>
        <v>1531225.0119751098</v>
      </c>
      <c r="C25" s="16">
        <f t="shared" si="4"/>
        <v>8465.269999999999</v>
      </c>
      <c r="D25" s="16">
        <f t="shared" si="4"/>
        <v>765612.5039751099</v>
      </c>
      <c r="E25" s="16">
        <f t="shared" si="4"/>
        <v>1370</v>
      </c>
      <c r="F25" s="16">
        <f t="shared" si="4"/>
        <v>382806.26</v>
      </c>
      <c r="G25" s="16">
        <f t="shared" si="4"/>
        <v>7427.5</v>
      </c>
      <c r="H25" s="16">
        <f t="shared" si="4"/>
        <v>382806.24799999996</v>
      </c>
      <c r="I25" s="17"/>
      <c r="J25" s="17"/>
      <c r="K25" s="17"/>
    </row>
    <row r="26" spans="1:11" ht="12.75" customHeight="1">
      <c r="A26" s="32" t="s">
        <v>3</v>
      </c>
      <c r="B26" s="40"/>
      <c r="C26" s="41"/>
      <c r="D26" s="41">
        <f>ROUND(D12/C25,6)</f>
        <v>90.441593</v>
      </c>
      <c r="E26" s="42">
        <f>ROUND(B10*25%/E25,6)</f>
        <v>279.42062</v>
      </c>
      <c r="F26" s="42"/>
      <c r="G26" s="42">
        <f>ROUND(B10*25%/G25,6)</f>
        <v>51.539044</v>
      </c>
      <c r="H26" s="42"/>
      <c r="I26" s="17"/>
      <c r="J26" s="17"/>
      <c r="K26" s="17"/>
    </row>
    <row r="27" spans="1:15" ht="12" customHeight="1">
      <c r="A27" s="12"/>
      <c r="B27" s="43"/>
      <c r="C27" s="43"/>
      <c r="D27" s="43"/>
      <c r="E27" s="43"/>
      <c r="F27" s="43"/>
      <c r="G27" s="43"/>
      <c r="H27" s="43"/>
      <c r="I27" s="43"/>
      <c r="J27" s="43"/>
      <c r="K27" s="43"/>
      <c r="O27" s="13"/>
    </row>
    <row r="28" spans="1:11" ht="12.75">
      <c r="A28" s="13" t="s">
        <v>33</v>
      </c>
      <c r="B28" s="13" t="s">
        <v>11</v>
      </c>
      <c r="C28" s="13"/>
      <c r="D28" s="13"/>
      <c r="E28" s="13"/>
      <c r="F28" s="13" t="s">
        <v>16</v>
      </c>
      <c r="G28" s="13"/>
      <c r="H28" s="13"/>
      <c r="I28" s="13"/>
      <c r="J28" s="13"/>
      <c r="K28" s="13"/>
    </row>
    <row r="29" spans="1:11" ht="12.75">
      <c r="A29" s="13" t="s">
        <v>28</v>
      </c>
      <c r="B29" s="13" t="s">
        <v>27</v>
      </c>
      <c r="C29" s="13"/>
      <c r="D29" s="13"/>
      <c r="E29" s="13"/>
      <c r="F29" s="13" t="s">
        <v>21</v>
      </c>
      <c r="G29" s="13"/>
      <c r="H29" s="13"/>
      <c r="I29" s="13"/>
      <c r="J29" s="13"/>
      <c r="K29" s="13"/>
    </row>
    <row r="30" spans="1:11" ht="12.75">
      <c r="A30" s="14"/>
      <c r="B30" s="14"/>
      <c r="C30" s="14"/>
      <c r="D30" s="14"/>
      <c r="E30" s="13"/>
      <c r="F30" s="13"/>
      <c r="G30" s="13"/>
      <c r="H30" s="15"/>
      <c r="I30" s="13"/>
      <c r="J30" s="13"/>
      <c r="K30" s="13"/>
    </row>
    <row r="31" spans="1:11" ht="12.75">
      <c r="A31" s="14"/>
      <c r="B31" s="14"/>
      <c r="C31" s="14"/>
      <c r="D31" s="14"/>
      <c r="E31" s="13"/>
      <c r="F31" s="13"/>
      <c r="G31" s="13"/>
      <c r="H31" s="15"/>
      <c r="I31" s="13"/>
      <c r="J31" s="13"/>
      <c r="K31" s="13"/>
    </row>
    <row r="32" spans="1:11" ht="12.75">
      <c r="A32" s="14"/>
      <c r="B32" s="14"/>
      <c r="C32" s="14"/>
      <c r="D32" s="14"/>
      <c r="E32" s="14"/>
      <c r="F32" s="14"/>
      <c r="G32" s="14"/>
      <c r="H32" s="13"/>
      <c r="I32" s="13"/>
      <c r="J32" s="15"/>
      <c r="K32" s="13"/>
    </row>
    <row r="33" spans="1:11" ht="12.75">
      <c r="A33" s="14"/>
      <c r="B33" s="14"/>
      <c r="C33" s="13"/>
      <c r="D33" s="13"/>
      <c r="E33" s="14"/>
      <c r="F33" s="13" t="s">
        <v>29</v>
      </c>
      <c r="G33" s="13"/>
      <c r="H33" s="14"/>
      <c r="I33" s="14"/>
      <c r="J33" s="15"/>
      <c r="K33" s="13"/>
    </row>
    <row r="34" spans="1:11" ht="12.75">
      <c r="A34" s="14"/>
      <c r="B34" s="14"/>
      <c r="C34" s="13"/>
      <c r="D34" s="13"/>
      <c r="E34" s="14"/>
      <c r="F34" s="13" t="s">
        <v>30</v>
      </c>
      <c r="G34" s="13"/>
      <c r="H34" s="14"/>
      <c r="I34" s="14"/>
      <c r="J34" s="15" t="s">
        <v>32</v>
      </c>
      <c r="K34" s="13"/>
    </row>
    <row r="35" spans="1:8" ht="12.75">
      <c r="A35" s="2" t="s">
        <v>13</v>
      </c>
      <c r="B35" s="2"/>
      <c r="C35" s="1"/>
      <c r="D35" s="1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  <row r="46" spans="1:8" ht="12.75">
      <c r="A46" s="2"/>
      <c r="B46" s="2"/>
      <c r="C46" s="2"/>
      <c r="D46" s="2"/>
      <c r="E46" s="1"/>
      <c r="F46" s="1"/>
      <c r="G46" s="1"/>
      <c r="H46" s="1"/>
    </row>
    <row r="47" spans="1:8" ht="12.75">
      <c r="A47" s="2"/>
      <c r="B47" s="2"/>
      <c r="C47" s="2"/>
      <c r="D47" s="2"/>
      <c r="E47" s="1"/>
      <c r="F47" s="1"/>
      <c r="G47" s="1"/>
      <c r="H47" s="1"/>
    </row>
  </sheetData>
  <sheetProtection/>
  <mergeCells count="11">
    <mergeCell ref="E8:H8"/>
    <mergeCell ref="A5:I6"/>
    <mergeCell ref="E11:F11"/>
    <mergeCell ref="G11:H11"/>
    <mergeCell ref="E12:F12"/>
    <mergeCell ref="G12:H12"/>
    <mergeCell ref="A7:A10"/>
    <mergeCell ref="C7:D7"/>
    <mergeCell ref="C8:D8"/>
    <mergeCell ref="B7:B8"/>
    <mergeCell ref="E7:H7"/>
  </mergeCells>
  <printOptions/>
  <pageMargins left="0.41" right="0" top="0.1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2023-01-04T09:06:50Z</cp:lastPrinted>
  <dcterms:created xsi:type="dcterms:W3CDTF">2003-01-21T08:22:40Z</dcterms:created>
  <dcterms:modified xsi:type="dcterms:W3CDTF">2023-01-04T09:07:46Z</dcterms:modified>
  <cp:category/>
  <cp:version/>
  <cp:contentType/>
  <cp:contentStatus/>
</cp:coreProperties>
</file>